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k Hours" sheetId="1" state="visible" r:id="rId1"/>
    <sheet name="Overview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"/>
  </numFmts>
  <fonts count="6">
    <font>
      <name val="Calibri"/>
      <family val="2"/>
      <color theme="1"/>
      <sz val="11"/>
      <scheme val="minor"/>
    </font>
    <font>
      <name val="Calibri"/>
      <color rgb="00375623"/>
      <sz val="11"/>
    </font>
    <font>
      <name val="Calibri"/>
      <color rgb="007F6000"/>
      <sz val="11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4" borderId="1" applyAlignment="1" pivotButton="0" quotePrefix="0" xfId="0">
      <alignment horizontal="center" vertical="center"/>
    </xf>
    <xf numFmtId="164" fontId="0" fillId="0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46" fontId="0" fillId="0" borderId="1" applyAlignment="1" pivotButton="0" quotePrefix="0" xfId="0">
      <alignment horizontal="center" vertical="center"/>
    </xf>
    <xf numFmtId="49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4" borderId="0" applyAlignment="1" pivotButton="0" quotePrefix="0" xfId="0">
      <alignment horizontal="center"/>
    </xf>
    <xf numFmtId="0" fontId="4" fillId="0" borderId="1" applyAlignment="1" pivotButton="0" quotePrefix="0" xfId="0">
      <alignment horizontal="left"/>
    </xf>
    <xf numFmtId="46" fontId="5" fillId="0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1" customWidth="1" min="3" max="3"/>
    <col width="11" customWidth="1" min="4" max="4"/>
    <col width="11" customWidth="1" min="5" max="5"/>
    <col width="11" customWidth="1" min="6" max="6"/>
    <col width="14" customWidth="1" min="7" max="7"/>
    <col width="11" customWidth="1" min="8" max="8"/>
    <col width="12" customWidth="1" min="9" max="9"/>
    <col width="14" customWidth="1" min="10" max="10"/>
    <col width="18" customWidth="1" min="11" max="11"/>
    <col width="18" customWidth="1" min="12" max="12"/>
    <col width="20" customWidth="1" min="13" max="13"/>
  </cols>
  <sheetData>
    <row r="1">
      <c r="A1" s="1" t="inlineStr">
        <is>
          <t>Date</t>
        </is>
      </c>
      <c r="B1" s="1" t="inlineStr">
        <is>
          <t>Phase</t>
        </is>
      </c>
      <c r="C1" s="1" t="inlineStr">
        <is>
          <t>In1</t>
        </is>
      </c>
      <c r="D1" s="1" t="inlineStr">
        <is>
          <t>Out1</t>
        </is>
      </c>
      <c r="E1" s="1" t="inlineStr">
        <is>
          <t>In2</t>
        </is>
      </c>
      <c r="F1" s="1" t="inlineStr">
        <is>
          <t>Out2</t>
        </is>
      </c>
      <c r="G1" s="1" t="inlineStr">
        <is>
          <t>Gross Time</t>
        </is>
      </c>
      <c r="H1" s="1" t="inlineStr">
        <is>
          <t>Pause</t>
        </is>
      </c>
      <c r="I1" s="1" t="inlineStr">
        <is>
          <t>Net Time</t>
        </is>
      </c>
      <c r="J1" s="1" t="inlineStr">
        <is>
          <t>Target Time</t>
        </is>
      </c>
      <c r="K1" s="1" t="inlineStr">
        <is>
          <t>Semester Balance</t>
        </is>
      </c>
      <c r="L1" s="1" t="inlineStr">
        <is>
          <t>Fulltime Balance</t>
        </is>
      </c>
      <c r="M1" s="1" t="inlineStr">
        <is>
          <t>Notes</t>
        </is>
      </c>
    </row>
    <row r="2">
      <c r="A2" s="2" t="n">
        <v>45931</v>
      </c>
      <c r="B2" s="3" t="inlineStr">
        <is>
          <t>Semester</t>
        </is>
      </c>
      <c r="C2" s="4" t="inlineStr">
        <is>
          <t>12:09:00</t>
        </is>
      </c>
      <c r="D2" s="4" t="inlineStr">
        <is>
          <t>17:10:00</t>
        </is>
      </c>
      <c r="E2" s="4" t="n"/>
      <c r="F2" s="4" t="n"/>
      <c r="G2" s="4">
        <f>(IF(D2&gt;C2,D2-C2,0))+(IF(F2&gt;E2,F2-E2,0))</f>
        <v/>
      </c>
      <c r="H2" s="4">
        <f>MAX(0, IF(M2="Berufsschule", TIME(0,0,0), IF(G2&gt;=TIME(9,0,0), TIME(0,45,0), IF(G2&gt;=TIME(6,0,0), TIME(0,30,0), TIME(0,0,0)))) - IF(AND(E2&gt;0, D2&gt;0), E2-D2, TIME(0,0,0)))</f>
        <v/>
      </c>
      <c r="I2" s="4">
        <f>IF(G2&gt;0, G2-H2, 0)</f>
        <v/>
      </c>
      <c r="J2" s="4">
        <f>TIME(0,0,0)</f>
        <v/>
      </c>
      <c r="K2" s="4">
        <f>SUMIF($B$2:B2, "Semester", $I$2:I2)</f>
        <v/>
      </c>
      <c r="L2" s="5">
        <f>IF(ROUND(SUMIF($B$2:B2, "Fulltime", $I$2:I2) - SUMIF($B$2:B2, "Fulltime", $J$2:J2), 10)&lt;0, "-" &amp; TEXT(ABS(ROUND(SUMIF($B$2:B2, "Fulltime", $I$2:I2) - SUMIF($B$2:B2, "Fulltime", $J$2:J2), 10)), "[h]:mm:ss"), TEXT(ROUND(SUMIF($B$2:B2, "Fulltime", $I$2:I2) - SUMIF($B$2:B2, "Fulltime", $J$2:J2), 10), "[h]:mm:ss"))</f>
        <v/>
      </c>
      <c r="M2" s="6" t="n"/>
    </row>
    <row r="3">
      <c r="A3" s="2" t="n">
        <v>45932</v>
      </c>
      <c r="B3" s="3" t="inlineStr">
        <is>
          <t>Semester</t>
        </is>
      </c>
      <c r="C3" s="4" t="inlineStr">
        <is>
          <t>11:15:00</t>
        </is>
      </c>
      <c r="D3" s="4" t="inlineStr">
        <is>
          <t>17:00:00</t>
        </is>
      </c>
      <c r="E3" s="4" t="n"/>
      <c r="F3" s="4" t="n"/>
      <c r="G3" s="4">
        <f>(IF(D3&gt;C3,D3-C3,0))+(IF(F3&gt;E3,F3-E3,0))</f>
        <v/>
      </c>
      <c r="H3" s="4">
        <f>MAX(0, IF(M3="Berufsschule", TIME(0,0,0), IF(G3&gt;=TIME(9,0,0), TIME(0,45,0), IF(G3&gt;=TIME(6,0,0), TIME(0,30,0), TIME(0,0,0)))) - IF(AND(E3&gt;0, D3&gt;0), E3-D3, TIME(0,0,0)))</f>
        <v/>
      </c>
      <c r="I3" s="4">
        <f>IF(G3&gt;0, G3-H3, 0)</f>
        <v/>
      </c>
      <c r="J3" s="4">
        <f>TIME(0,0,0)</f>
        <v/>
      </c>
      <c r="K3" s="4">
        <f>SUMIF($B$2:B3, "Semester", $I$2:I3)</f>
        <v/>
      </c>
      <c r="L3" s="5">
        <f>IF(ROUND(SUMIF($B$2:B3, "Fulltime", $I$2:I3) - SUMIF($B$2:B3, "Fulltime", $J$2:J3), 10)&lt;0, "-" &amp; TEXT(ABS(ROUND(SUMIF($B$2:B3, "Fulltime", $I$2:I3) - SUMIF($B$2:B3, "Fulltime", $J$2:J3), 10)), "[h]:mm:ss"), TEXT(ROUND(SUMIF($B$2:B3, "Fulltime", $I$2:I3) - SUMIF($B$2:B3, "Fulltime", $J$2:J3), 10), "[h]:mm:ss"))</f>
        <v/>
      </c>
      <c r="M3" s="6" t="n"/>
    </row>
    <row r="4">
      <c r="A4" s="2" t="n">
        <v>45937</v>
      </c>
      <c r="B4" s="3" t="inlineStr">
        <is>
          <t>Semester</t>
        </is>
      </c>
      <c r="C4" s="4" t="inlineStr">
        <is>
          <t>08:00:00</t>
        </is>
      </c>
      <c r="D4" s="4" t="inlineStr">
        <is>
          <t>16:00:00</t>
        </is>
      </c>
      <c r="E4" s="4" t="n"/>
      <c r="F4" s="4" t="n"/>
      <c r="G4" s="4">
        <f>(IF(D4&gt;C4,D4-C4,0))+(IF(F4&gt;E4,F4-E4,0))</f>
        <v/>
      </c>
      <c r="H4" s="4">
        <f>MAX(0, IF(M4="Berufsschule", TIME(0,0,0), IF(G4&gt;=TIME(9,0,0), TIME(0,45,0), IF(G4&gt;=TIME(6,0,0), TIME(0,30,0), TIME(0,0,0)))) - IF(AND(E4&gt;0, D4&gt;0), E4-D4, TIME(0,0,0)))</f>
        <v/>
      </c>
      <c r="I4" s="4">
        <f>IF(G4&gt;0, G4-H4, 0)</f>
        <v/>
      </c>
      <c r="J4" s="4">
        <f>TIME(0,0,0)</f>
        <v/>
      </c>
      <c r="K4" s="4">
        <f>SUMIF($B$2:B4, "Semester", $I$2:I4)</f>
        <v/>
      </c>
      <c r="L4" s="5">
        <f>IF(ROUND(SUMIF($B$2:B4, "Fulltime", $I$2:I4) - SUMIF($B$2:B4, "Fulltime", $J$2:J4), 10)&lt;0, "-" &amp; TEXT(ABS(ROUND(SUMIF($B$2:B4, "Fulltime", $I$2:I4) - SUMIF($B$2:B4, "Fulltime", $J$2:J4), 10)), "[h]:mm:ss"), TEXT(ROUND(SUMIF($B$2:B4, "Fulltime", $I$2:I4) - SUMIF($B$2:B4, "Fulltime", $J$2:J4), 10), "[h]:mm:ss"))</f>
        <v/>
      </c>
      <c r="M4" s="6" t="inlineStr">
        <is>
          <t>Berufsschule</t>
        </is>
      </c>
    </row>
    <row r="5">
      <c r="A5" s="2" t="n">
        <v>45945</v>
      </c>
      <c r="B5" s="3" t="inlineStr">
        <is>
          <t>Semester</t>
        </is>
      </c>
      <c r="C5" s="4" t="inlineStr">
        <is>
          <t>08:12:00</t>
        </is>
      </c>
      <c r="D5" s="4" t="inlineStr">
        <is>
          <t>14:05:00</t>
        </is>
      </c>
      <c r="E5" s="4" t="n"/>
      <c r="F5" s="4" t="n"/>
      <c r="G5" s="4">
        <f>(IF(D5&gt;C5,D5-C5,0))+(IF(F5&gt;E5,F5-E5,0))</f>
        <v/>
      </c>
      <c r="H5" s="4">
        <f>MAX(0, IF(M5="Berufsschule", TIME(0,0,0), IF(G5&gt;=TIME(9,0,0), TIME(0,45,0), IF(G5&gt;=TIME(6,0,0), TIME(0,30,0), TIME(0,0,0)))) - IF(AND(E5&gt;0, D5&gt;0), E5-D5, TIME(0,0,0)))</f>
        <v/>
      </c>
      <c r="I5" s="4">
        <f>IF(G5&gt;0, G5-H5, 0)</f>
        <v/>
      </c>
      <c r="J5" s="4">
        <f>TIME(0,0,0)</f>
        <v/>
      </c>
      <c r="K5" s="4">
        <f>SUMIF($B$2:B5, "Semester", $I$2:I5)</f>
        <v/>
      </c>
      <c r="L5" s="5">
        <f>IF(ROUND(SUMIF($B$2:B5, "Fulltime", $I$2:I5) - SUMIF($B$2:B5, "Fulltime", $J$2:J5), 10)&lt;0, "-" &amp; TEXT(ABS(ROUND(SUMIF($B$2:B5, "Fulltime", $I$2:I5) - SUMIF($B$2:B5, "Fulltime", $J$2:J5), 10)), "[h]:mm:ss"), TEXT(ROUND(SUMIF($B$2:B5, "Fulltime", $I$2:I5) - SUMIF($B$2:B5, "Fulltime", $J$2:J5), 10), "[h]:mm:ss"))</f>
        <v/>
      </c>
      <c r="M5" s="6" t="n"/>
    </row>
    <row r="6">
      <c r="A6" s="2" t="n">
        <v>45952</v>
      </c>
      <c r="B6" s="3" t="inlineStr">
        <is>
          <t>Semester</t>
        </is>
      </c>
      <c r="C6" s="4" t="inlineStr">
        <is>
          <t>14:00:00</t>
        </is>
      </c>
      <c r="D6" s="4" t="inlineStr">
        <is>
          <t>17:15:00</t>
        </is>
      </c>
      <c r="E6" s="4" t="n"/>
      <c r="F6" s="4" t="n"/>
      <c r="G6" s="4">
        <f>(IF(D6&gt;C6,D6-C6,0))+(IF(F6&gt;E6,F6-E6,0))</f>
        <v/>
      </c>
      <c r="H6" s="4">
        <f>MAX(0, IF(M6="Berufsschule", TIME(0,0,0), IF(G6&gt;=TIME(9,0,0), TIME(0,45,0), IF(G6&gt;=TIME(6,0,0), TIME(0,30,0), TIME(0,0,0)))) - IF(AND(E6&gt;0, D6&gt;0), E6-D6, TIME(0,0,0)))</f>
        <v/>
      </c>
      <c r="I6" s="4">
        <f>IF(G6&gt;0, G6-H6, 0)</f>
        <v/>
      </c>
      <c r="J6" s="4">
        <f>TIME(0,0,0)</f>
        <v/>
      </c>
      <c r="K6" s="4">
        <f>SUMIF($B$2:B6, "Semester", $I$2:I6)</f>
        <v/>
      </c>
      <c r="L6" s="5">
        <f>IF(ROUND(SUMIF($B$2:B6, "Fulltime", $I$2:I6) - SUMIF($B$2:B6, "Fulltime", $J$2:J6), 10)&lt;0, "-" &amp; TEXT(ABS(ROUND(SUMIF($B$2:B6, "Fulltime", $I$2:I6) - SUMIF($B$2:B6, "Fulltime", $J$2:J6), 10)), "[h]:mm:ss"), TEXT(ROUND(SUMIF($B$2:B6, "Fulltime", $I$2:I6) - SUMIF($B$2:B6, "Fulltime", $J$2:J6), 10), "[h]:mm:ss"))</f>
        <v/>
      </c>
      <c r="M6" s="6" t="n"/>
    </row>
    <row r="7">
      <c r="A7" s="2" t="n">
        <v>45954</v>
      </c>
      <c r="B7" s="3" t="inlineStr">
        <is>
          <t>Semester</t>
        </is>
      </c>
      <c r="C7" s="4" t="inlineStr">
        <is>
          <t>13:01:00</t>
        </is>
      </c>
      <c r="D7" s="4" t="inlineStr">
        <is>
          <t>16:26:00</t>
        </is>
      </c>
      <c r="E7" s="4" t="n"/>
      <c r="F7" s="4" t="n"/>
      <c r="G7" s="4">
        <f>(IF(D7&gt;C7,D7-C7,0))+(IF(F7&gt;E7,F7-E7,0))</f>
        <v/>
      </c>
      <c r="H7" s="4">
        <f>MAX(0, IF(M7="Berufsschule", TIME(0,0,0), IF(G7&gt;=TIME(9,0,0), TIME(0,45,0), IF(G7&gt;=TIME(6,0,0), TIME(0,30,0), TIME(0,0,0)))) - IF(AND(E7&gt;0, D7&gt;0), E7-D7, TIME(0,0,0)))</f>
        <v/>
      </c>
      <c r="I7" s="4">
        <f>IF(G7&gt;0, G7-H7, 0)</f>
        <v/>
      </c>
      <c r="J7" s="4">
        <f>TIME(0,0,0)</f>
        <v/>
      </c>
      <c r="K7" s="4">
        <f>SUMIF($B$2:B7, "Semester", $I$2:I7)</f>
        <v/>
      </c>
      <c r="L7" s="5">
        <f>IF(ROUND(SUMIF($B$2:B7, "Fulltime", $I$2:I7) - SUMIF($B$2:B7, "Fulltime", $J$2:J7), 10)&lt;0, "-" &amp; TEXT(ABS(ROUND(SUMIF($B$2:B7, "Fulltime", $I$2:I7) - SUMIF($B$2:B7, "Fulltime", $J$2:J7), 10)), "[h]:mm:ss"), TEXT(ROUND(SUMIF($B$2:B7, "Fulltime", $I$2:I7) - SUMIF($B$2:B7, "Fulltime", $J$2:J7), 10), "[h]:mm:ss"))</f>
        <v/>
      </c>
      <c r="M7" s="6" t="n"/>
    </row>
    <row r="8">
      <c r="A8" s="2" t="n">
        <v>45959</v>
      </c>
      <c r="B8" s="3" t="inlineStr">
        <is>
          <t>Semester</t>
        </is>
      </c>
      <c r="C8" s="4" t="inlineStr">
        <is>
          <t>14:00:00</t>
        </is>
      </c>
      <c r="D8" s="4" t="inlineStr">
        <is>
          <t>17:15:00</t>
        </is>
      </c>
      <c r="E8" s="4" t="n"/>
      <c r="F8" s="4" t="n"/>
      <c r="G8" s="4">
        <f>(IF(D8&gt;C8,D8-C8,0))+(IF(F8&gt;E8,F8-E8,0))</f>
        <v/>
      </c>
      <c r="H8" s="4">
        <f>MAX(0, IF(M8="Berufsschule", TIME(0,0,0), IF(G8&gt;=TIME(9,0,0), TIME(0,45,0), IF(G8&gt;=TIME(6,0,0), TIME(0,30,0), TIME(0,0,0)))) - IF(AND(E8&gt;0, D8&gt;0), E8-D8, TIME(0,0,0)))</f>
        <v/>
      </c>
      <c r="I8" s="4">
        <f>IF(G8&gt;0, G8-H8, 0)</f>
        <v/>
      </c>
      <c r="J8" s="4">
        <f>TIME(0,0,0)</f>
        <v/>
      </c>
      <c r="K8" s="4">
        <f>SUMIF($B$2:B8, "Semester", $I$2:I8)</f>
        <v/>
      </c>
      <c r="L8" s="5">
        <f>IF(ROUND(SUMIF($B$2:B8, "Fulltime", $I$2:I8) - SUMIF($B$2:B8, "Fulltime", $J$2:J8), 10)&lt;0, "-" &amp; TEXT(ABS(ROUND(SUMIF($B$2:B8, "Fulltime", $I$2:I8) - SUMIF($B$2:B8, "Fulltime", $J$2:J8), 10)), "[h]:mm:ss"), TEXT(ROUND(SUMIF($B$2:B8, "Fulltime", $I$2:I8) - SUMIF($B$2:B8, "Fulltime", $J$2:J8), 10), "[h]:mm:ss"))</f>
        <v/>
      </c>
      <c r="M8" s="6" t="n"/>
    </row>
    <row r="9">
      <c r="A9" s="2" t="n">
        <v>45961</v>
      </c>
      <c r="B9" s="3" t="inlineStr">
        <is>
          <t>Semester</t>
        </is>
      </c>
      <c r="C9" s="4" t="inlineStr">
        <is>
          <t>14:00:00</t>
        </is>
      </c>
      <c r="D9" s="4" t="inlineStr">
        <is>
          <t>17:00:00</t>
        </is>
      </c>
      <c r="E9" s="4" t="n"/>
      <c r="F9" s="4" t="n"/>
      <c r="G9" s="4">
        <f>(IF(D9&gt;C9,D9-C9,0))+(IF(F9&gt;E9,F9-E9,0))</f>
        <v/>
      </c>
      <c r="H9" s="4">
        <f>MAX(0, IF(M9="Berufsschule", TIME(0,0,0), IF(G9&gt;=TIME(9,0,0), TIME(0,45,0), IF(G9&gt;=TIME(6,0,0), TIME(0,30,0), TIME(0,0,0)))) - IF(AND(E9&gt;0, D9&gt;0), E9-D9, TIME(0,0,0)))</f>
        <v/>
      </c>
      <c r="I9" s="4">
        <f>IF(G9&gt;0, G9-H9, 0)</f>
        <v/>
      </c>
      <c r="J9" s="4">
        <f>TIME(0,0,0)</f>
        <v/>
      </c>
      <c r="K9" s="4">
        <f>SUMIF($B$2:B9, "Semester", $I$2:I9)</f>
        <v/>
      </c>
      <c r="L9" s="5">
        <f>IF(ROUND(SUMIF($B$2:B9, "Fulltime", $I$2:I9) - SUMIF($B$2:B9, "Fulltime", $J$2:J9), 10)&lt;0, "-" &amp; TEXT(ABS(ROUND(SUMIF($B$2:B9, "Fulltime", $I$2:I9) - SUMIF($B$2:B9, "Fulltime", $J$2:J9), 10)), "[h]:mm:ss"), TEXT(ROUND(SUMIF($B$2:B9, "Fulltime", $I$2:I9) - SUMIF($B$2:B9, "Fulltime", $J$2:J9), 10), "[h]:mm:ss"))</f>
        <v/>
      </c>
      <c r="M9" s="6" t="n"/>
    </row>
    <row r="10">
      <c r="A10" s="2" t="n">
        <v>45966</v>
      </c>
      <c r="B10" s="3" t="inlineStr">
        <is>
          <t>Semester</t>
        </is>
      </c>
      <c r="C10" s="4" t="inlineStr">
        <is>
          <t>10:30:00</t>
        </is>
      </c>
      <c r="D10" s="4" t="inlineStr">
        <is>
          <t>16:30:00</t>
        </is>
      </c>
      <c r="E10" s="4" t="n"/>
      <c r="F10" s="4" t="n"/>
      <c r="G10" s="4">
        <f>(IF(D10&gt;C10,D10-C10,0))+(IF(F10&gt;E10,F10-E10,0))</f>
        <v/>
      </c>
      <c r="H10" s="4">
        <f>MAX(0, IF(M10="Berufsschule", TIME(0,0,0), IF(G10&gt;=TIME(9,0,0), TIME(0,45,0), IF(G10&gt;=TIME(6,0,0), TIME(0,30,0), TIME(0,0,0)))) - IF(AND(E10&gt;0, D10&gt;0), E10-D10, TIME(0,0,0)))</f>
        <v/>
      </c>
      <c r="I10" s="4">
        <f>IF(G10&gt;0, G10-H10, 0)</f>
        <v/>
      </c>
      <c r="J10" s="4">
        <f>TIME(0,0,0)</f>
        <v/>
      </c>
      <c r="K10" s="4">
        <f>SUMIF($B$2:B10, "Semester", $I$2:I10)</f>
        <v/>
      </c>
      <c r="L10" s="5">
        <f>IF(ROUND(SUMIF($B$2:B10, "Fulltime", $I$2:I10) - SUMIF($B$2:B10, "Fulltime", $J$2:J10), 10)&lt;0, "-" &amp; TEXT(ABS(ROUND(SUMIF($B$2:B10, "Fulltime", $I$2:I10) - SUMIF($B$2:B10, "Fulltime", $J$2:J10), 10)), "[h]:mm:ss"), TEXT(ROUND(SUMIF($B$2:B10, "Fulltime", $I$2:I10) - SUMIF($B$2:B10, "Fulltime", $J$2:J10), 10), "[h]:mm:ss"))</f>
        <v/>
      </c>
      <c r="M10" s="6" t="n"/>
    </row>
    <row r="11">
      <c r="A11" s="2" t="n">
        <v>45968</v>
      </c>
      <c r="B11" s="3" t="inlineStr">
        <is>
          <t>Semester</t>
        </is>
      </c>
      <c r="C11" s="4" t="inlineStr">
        <is>
          <t>12:30:00</t>
        </is>
      </c>
      <c r="D11" s="4" t="inlineStr">
        <is>
          <t>13:30:00</t>
        </is>
      </c>
      <c r="E11" s="4" t="n"/>
      <c r="F11" s="4" t="n"/>
      <c r="G11" s="4">
        <f>(IF(D11&gt;C11,D11-C11,0))+(IF(F11&gt;E11,F11-E11,0))</f>
        <v/>
      </c>
      <c r="H11" s="4">
        <f>MAX(0, IF(M11="Berufsschule", TIME(0,0,0), IF(G11&gt;=TIME(9,0,0), TIME(0,45,0), IF(G11&gt;=TIME(6,0,0), TIME(0,30,0), TIME(0,0,0)))) - IF(AND(E11&gt;0, D11&gt;0), E11-D11, TIME(0,0,0)))</f>
        <v/>
      </c>
      <c r="I11" s="4">
        <f>IF(G11&gt;0, G11-H11, 0)</f>
        <v/>
      </c>
      <c r="J11" s="4">
        <f>TIME(0,0,0)</f>
        <v/>
      </c>
      <c r="K11" s="4">
        <f>SUMIF($B$2:B11, "Semester", $I$2:I11)</f>
        <v/>
      </c>
      <c r="L11" s="5">
        <f>IF(ROUND(SUMIF($B$2:B11, "Fulltime", $I$2:I11) - SUMIF($B$2:B11, "Fulltime", $J$2:J11), 10)&lt;0, "-" &amp; TEXT(ABS(ROUND(SUMIF($B$2:B11, "Fulltime", $I$2:I11) - SUMIF($B$2:B11, "Fulltime", $J$2:J11), 10)), "[h]:mm:ss"), TEXT(ROUND(SUMIF($B$2:B11, "Fulltime", $I$2:I11) - SUMIF($B$2:B11, "Fulltime", $J$2:J11), 10), "[h]:mm:ss"))</f>
        <v/>
      </c>
      <c r="M11" s="6" t="n"/>
    </row>
    <row r="12">
      <c r="A12" s="2" t="n">
        <v>45973</v>
      </c>
      <c r="B12" s="3" t="inlineStr">
        <is>
          <t>Semester</t>
        </is>
      </c>
      <c r="C12" s="4" t="inlineStr">
        <is>
          <t>10:45:00</t>
        </is>
      </c>
      <c r="D12" s="4" t="inlineStr">
        <is>
          <t>12:00:00</t>
        </is>
      </c>
      <c r="E12" s="4" t="inlineStr">
        <is>
          <t>12:30:00</t>
        </is>
      </c>
      <c r="F12" s="4" t="inlineStr">
        <is>
          <t>17:20:00</t>
        </is>
      </c>
      <c r="G12" s="4">
        <f>(IF(D12&gt;C12,D12-C12,0))+(IF(F12&gt;E12,F12-E12,0))</f>
        <v/>
      </c>
      <c r="H12" s="4">
        <f>MAX(0, IF(M12="Berufsschule", TIME(0,0,0), IF(G12&gt;=TIME(9,0,0), TIME(0,45,0), IF(G12&gt;=TIME(6,0,0), TIME(0,30,0), TIME(0,0,0)))) - IF(AND(E12&gt;0, D12&gt;0), E12-D12, TIME(0,0,0)))</f>
        <v/>
      </c>
      <c r="I12" s="4">
        <f>IF(G12&gt;0, G12-H12, 0)</f>
        <v/>
      </c>
      <c r="J12" s="4">
        <f>TIME(0,0,0)</f>
        <v/>
      </c>
      <c r="K12" s="4">
        <f>SUMIF($B$2:B12, "Semester", $I$2:I12)</f>
        <v/>
      </c>
      <c r="L12" s="5">
        <f>IF(ROUND(SUMIF($B$2:B12, "Fulltime", $I$2:I12) - SUMIF($B$2:B12, "Fulltime", $J$2:J12), 10)&lt;0, "-" &amp; TEXT(ABS(ROUND(SUMIF($B$2:B12, "Fulltime", $I$2:I12) - SUMIF($B$2:B12, "Fulltime", $J$2:J12), 10)), "[h]:mm:ss"), TEXT(ROUND(SUMIF($B$2:B12, "Fulltime", $I$2:I12) - SUMIF($B$2:B12, "Fulltime", $J$2:J12), 10), "[h]:mm:ss"))</f>
        <v/>
      </c>
      <c r="M12" s="6" t="n"/>
    </row>
    <row r="13">
      <c r="A13" s="2" t="n">
        <v>45980</v>
      </c>
      <c r="B13" s="3" t="inlineStr">
        <is>
          <t>Semester</t>
        </is>
      </c>
      <c r="C13" s="4" t="inlineStr">
        <is>
          <t>10:30:00</t>
        </is>
      </c>
      <c r="D13" s="4" t="inlineStr">
        <is>
          <t>12:00:00</t>
        </is>
      </c>
      <c r="E13" s="4" t="inlineStr">
        <is>
          <t>12:30:00</t>
        </is>
      </c>
      <c r="F13" s="4" t="inlineStr">
        <is>
          <t>16:45:00</t>
        </is>
      </c>
      <c r="G13" s="4">
        <f>(IF(D13&gt;C13,D13-C13,0))+(IF(F13&gt;E13,F13-E13,0))</f>
        <v/>
      </c>
      <c r="H13" s="4">
        <f>MAX(0, IF(M13="Berufsschule", TIME(0,0,0), IF(G13&gt;=TIME(9,0,0), TIME(0,45,0), IF(G13&gt;=TIME(6,0,0), TIME(0,30,0), TIME(0,0,0)))) - IF(AND(E13&gt;0, D13&gt;0), E13-D13, TIME(0,0,0)))</f>
        <v/>
      </c>
      <c r="I13" s="4">
        <f>IF(G13&gt;0, G13-H13, 0)</f>
        <v/>
      </c>
      <c r="J13" s="4">
        <f>TIME(0,0,0)</f>
        <v/>
      </c>
      <c r="K13" s="4">
        <f>SUMIF($B$2:B13, "Semester", $I$2:I13)</f>
        <v/>
      </c>
      <c r="L13" s="5">
        <f>IF(ROUND(SUMIF($B$2:B13, "Fulltime", $I$2:I13) - SUMIF($B$2:B13, "Fulltime", $J$2:J13), 10)&lt;0, "-" &amp; TEXT(ABS(ROUND(SUMIF($B$2:B13, "Fulltime", $I$2:I13) - SUMIF($B$2:B13, "Fulltime", $J$2:J13), 10)), "[h]:mm:ss"), TEXT(ROUND(SUMIF($B$2:B13, "Fulltime", $I$2:I13) - SUMIF($B$2:B13, "Fulltime", $J$2:J13), 10), "[h]:mm:ss"))</f>
        <v/>
      </c>
      <c r="M13" s="6" t="n"/>
    </row>
    <row r="14">
      <c r="A14" s="2" t="n">
        <v>45986</v>
      </c>
      <c r="B14" s="3" t="inlineStr">
        <is>
          <t>Semester</t>
        </is>
      </c>
      <c r="C14" s="4" t="inlineStr">
        <is>
          <t>09:30:00</t>
        </is>
      </c>
      <c r="D14" s="4" t="inlineStr">
        <is>
          <t>12:00:00</t>
        </is>
      </c>
      <c r="E14" s="4" t="inlineStr">
        <is>
          <t>12:30:00</t>
        </is>
      </c>
      <c r="F14" s="4" t="inlineStr">
        <is>
          <t>16:40:00</t>
        </is>
      </c>
      <c r="G14" s="4">
        <f>(IF(D14&gt;C14,D14-C14,0))+(IF(F14&gt;E14,F14-E14,0))</f>
        <v/>
      </c>
      <c r="H14" s="4">
        <f>MAX(0, IF(M14="Berufsschule", TIME(0,0,0), IF(G14&gt;=TIME(9,0,0), TIME(0,45,0), IF(G14&gt;=TIME(6,0,0), TIME(0,30,0), TIME(0,0,0)))) - IF(AND(E14&gt;0, D14&gt;0), E14-D14, TIME(0,0,0)))</f>
        <v/>
      </c>
      <c r="I14" s="4">
        <f>IF(G14&gt;0, G14-H14, 0)</f>
        <v/>
      </c>
      <c r="J14" s="4">
        <f>TIME(0,0,0)</f>
        <v/>
      </c>
      <c r="K14" s="4">
        <f>SUMIF($B$2:B14, "Semester", $I$2:I14)</f>
        <v/>
      </c>
      <c r="L14" s="5">
        <f>IF(ROUND(SUMIF($B$2:B14, "Fulltime", $I$2:I14) - SUMIF($B$2:B14, "Fulltime", $J$2:J14), 10)&lt;0, "-" &amp; TEXT(ABS(ROUND(SUMIF($B$2:B14, "Fulltime", $I$2:I14) - SUMIF($B$2:B14, "Fulltime", $J$2:J14), 10)), "[h]:mm:ss"), TEXT(ROUND(SUMIF($B$2:B14, "Fulltime", $I$2:I14) - SUMIF($B$2:B14, "Fulltime", $J$2:J14), 10), "[h]:mm:ss"))</f>
        <v/>
      </c>
      <c r="M14" s="6" t="n"/>
    </row>
    <row r="15">
      <c r="A15" s="2" t="n">
        <v>45994</v>
      </c>
      <c r="B15" s="3" t="inlineStr">
        <is>
          <t>Semester</t>
        </is>
      </c>
      <c r="C15" s="4" t="inlineStr">
        <is>
          <t>11:30:00</t>
        </is>
      </c>
      <c r="D15" s="4" t="inlineStr">
        <is>
          <t>12:00:00</t>
        </is>
      </c>
      <c r="E15" s="4" t="inlineStr">
        <is>
          <t>12:30:00</t>
        </is>
      </c>
      <c r="F15" s="4" t="inlineStr">
        <is>
          <t>17:30:00</t>
        </is>
      </c>
      <c r="G15" s="4">
        <f>(IF(D15&gt;C15,D15-C15,0))+(IF(F15&gt;E15,F15-E15,0))</f>
        <v/>
      </c>
      <c r="H15" s="4">
        <f>MAX(0, IF(M15="Berufsschule", TIME(0,0,0), IF(G15&gt;=TIME(9,0,0), TIME(0,45,0), IF(G15&gt;=TIME(6,0,0), TIME(0,30,0), TIME(0,0,0)))) - IF(AND(E15&gt;0, D15&gt;0), E15-D15, TIME(0,0,0)))</f>
        <v/>
      </c>
      <c r="I15" s="4">
        <f>IF(G15&gt;0, G15-H15, 0)</f>
        <v/>
      </c>
      <c r="J15" s="4">
        <f>TIME(0,0,0)</f>
        <v/>
      </c>
      <c r="K15" s="4">
        <f>SUMIF($B$2:B15, "Semester", $I$2:I15)</f>
        <v/>
      </c>
      <c r="L15" s="5">
        <f>IF(ROUND(SUMIF($B$2:B15, "Fulltime", $I$2:I15) - SUMIF($B$2:B15, "Fulltime", $J$2:J15), 10)&lt;0, "-" &amp; TEXT(ABS(ROUND(SUMIF($B$2:B15, "Fulltime", $I$2:I15) - SUMIF($B$2:B15, "Fulltime", $J$2:J15), 10)), "[h]:mm:ss"), TEXT(ROUND(SUMIF($B$2:B15, "Fulltime", $I$2:I15) - SUMIF($B$2:B15, "Fulltime", $J$2:J15), 10), "[h]:mm:ss"))</f>
        <v/>
      </c>
      <c r="M15" s="6" t="n"/>
    </row>
    <row r="16">
      <c r="A16" s="2" t="n">
        <v>46001</v>
      </c>
      <c r="B16" s="3" t="inlineStr">
        <is>
          <t>Semester</t>
        </is>
      </c>
      <c r="C16" s="4" t="inlineStr">
        <is>
          <t>10:45:00</t>
        </is>
      </c>
      <c r="D16" s="4" t="inlineStr">
        <is>
          <t>12:00:00</t>
        </is>
      </c>
      <c r="E16" s="4" t="inlineStr">
        <is>
          <t>12:30:00</t>
        </is>
      </c>
      <c r="F16" s="4" t="inlineStr">
        <is>
          <t>16:55:00</t>
        </is>
      </c>
      <c r="G16" s="4">
        <f>(IF(D16&gt;C16,D16-C16,0))+(IF(F16&gt;E16,F16-E16,0))</f>
        <v/>
      </c>
      <c r="H16" s="4">
        <f>MAX(0, IF(M16="Berufsschule", TIME(0,0,0), IF(G16&gt;=TIME(9,0,0), TIME(0,45,0), IF(G16&gt;=TIME(6,0,0), TIME(0,30,0), TIME(0,0,0)))) - IF(AND(E16&gt;0, D16&gt;0), E16-D16, TIME(0,0,0)))</f>
        <v/>
      </c>
      <c r="I16" s="4">
        <f>IF(G16&gt;0, G16-H16, 0)</f>
        <v/>
      </c>
      <c r="J16" s="4">
        <f>TIME(0,0,0)</f>
        <v/>
      </c>
      <c r="K16" s="4">
        <f>SUMIF($B$2:B16, "Semester", $I$2:I16)</f>
        <v/>
      </c>
      <c r="L16" s="5">
        <f>IF(ROUND(SUMIF($B$2:B16, "Fulltime", $I$2:I16) - SUMIF($B$2:B16, "Fulltime", $J$2:J16), 10)&lt;0, "-" &amp; TEXT(ABS(ROUND(SUMIF($B$2:B16, "Fulltime", $I$2:I16) - SUMIF($B$2:B16, "Fulltime", $J$2:J16), 10)), "[h]:mm:ss"), TEXT(ROUND(SUMIF($B$2:B16, "Fulltime", $I$2:I16) - SUMIF($B$2:B16, "Fulltime", $J$2:J16), 10), "[h]:mm:ss"))</f>
        <v/>
      </c>
      <c r="M16" s="6" t="n"/>
    </row>
    <row r="17">
      <c r="A17" s="2" t="n">
        <v>46008</v>
      </c>
      <c r="B17" s="3" t="inlineStr">
        <is>
          <t>Semester</t>
        </is>
      </c>
      <c r="C17" s="4" t="inlineStr">
        <is>
          <t>06:39:00</t>
        </is>
      </c>
      <c r="D17" s="4" t="inlineStr">
        <is>
          <t>12:48:00</t>
        </is>
      </c>
      <c r="E17" s="4" t="n"/>
      <c r="F17" s="4" t="n"/>
      <c r="G17" s="4">
        <f>(IF(D17&gt;C17,D17-C17,0))+(IF(F17&gt;E17,F17-E17,0))</f>
        <v/>
      </c>
      <c r="H17" s="4">
        <f>MAX(0, IF(M17="Berufsschule", TIME(0,0,0), IF(G17&gt;=TIME(9,0,0), TIME(0,45,0), IF(G17&gt;=TIME(6,0,0), TIME(0,30,0), TIME(0,0,0)))) - IF(AND(E17&gt;0, D17&gt;0), E17-D17, TIME(0,0,0)))</f>
        <v/>
      </c>
      <c r="I17" s="4">
        <f>IF(G17&gt;0, G17-H17, 0)</f>
        <v/>
      </c>
      <c r="J17" s="4">
        <f>TIME(0,0,0)</f>
        <v/>
      </c>
      <c r="K17" s="4">
        <f>SUMIF($B$2:B17, "Semester", $I$2:I17)</f>
        <v/>
      </c>
      <c r="L17" s="5">
        <f>IF(ROUND(SUMIF($B$2:B17, "Fulltime", $I$2:I17) - SUMIF($B$2:B17, "Fulltime", $J$2:J17), 10)&lt;0, "-" &amp; TEXT(ABS(ROUND(SUMIF($B$2:B17, "Fulltime", $I$2:I17) - SUMIF($B$2:B17, "Fulltime", $J$2:J17), 10)), "[h]:mm:ss"), TEXT(ROUND(SUMIF($B$2:B17, "Fulltime", $I$2:I17) - SUMIF($B$2:B17, "Fulltime", $J$2:J17), 10), "[h]:mm:ss"))</f>
        <v/>
      </c>
      <c r="M17" s="6" t="n"/>
    </row>
    <row r="18">
      <c r="A18" s="2" t="n">
        <v>46029</v>
      </c>
      <c r="B18" s="3" t="inlineStr">
        <is>
          <t>Semester</t>
        </is>
      </c>
      <c r="C18" s="4" t="inlineStr">
        <is>
          <t>10:07:00</t>
        </is>
      </c>
      <c r="D18" s="4" t="inlineStr">
        <is>
          <t>12:15:00</t>
        </is>
      </c>
      <c r="E18" s="4" t="inlineStr">
        <is>
          <t>12:44:00</t>
        </is>
      </c>
      <c r="F18" s="4" t="inlineStr">
        <is>
          <t>16:14:00</t>
        </is>
      </c>
      <c r="G18" s="4">
        <f>(IF(D18&gt;C18,D18-C18,0))+(IF(F18&gt;E18,F18-E18,0))</f>
        <v/>
      </c>
      <c r="H18" s="4">
        <f>MAX(0, IF(M18="Berufsschule", TIME(0,0,0), IF(G18&gt;=TIME(9,0,0), TIME(0,45,0), IF(G18&gt;=TIME(6,0,0), TIME(0,30,0), TIME(0,0,0)))) - IF(AND(E18&gt;0, D18&gt;0), E18-D18, TIME(0,0,0)))</f>
        <v/>
      </c>
      <c r="I18" s="4">
        <f>IF(G18&gt;0, G18-H18, 0)</f>
        <v/>
      </c>
      <c r="J18" s="4">
        <f>TIME(0,0,0)</f>
        <v/>
      </c>
      <c r="K18" s="4">
        <f>SUMIF($B$2:B18, "Semester", $I$2:I18)</f>
        <v/>
      </c>
      <c r="L18" s="5">
        <f>IF(ROUND(SUMIF($B$2:B18, "Fulltime", $I$2:I18) - SUMIF($B$2:B18, "Fulltime", $J$2:J18), 10)&lt;0, "-" &amp; TEXT(ABS(ROUND(SUMIF($B$2:B18, "Fulltime", $I$2:I18) - SUMIF($B$2:B18, "Fulltime", $J$2:J18), 10)), "[h]:mm:ss"), TEXT(ROUND(SUMIF($B$2:B18, "Fulltime", $I$2:I18) - SUMIF($B$2:B18, "Fulltime", $J$2:J18), 10), "[h]:mm:ss"))</f>
        <v/>
      </c>
      <c r="M18" s="6" t="n"/>
    </row>
    <row r="19">
      <c r="A19" s="2" t="n">
        <v>46036</v>
      </c>
      <c r="B19" s="3" t="inlineStr">
        <is>
          <t>Semester</t>
        </is>
      </c>
      <c r="C19" s="4" t="inlineStr">
        <is>
          <t>10:41:00</t>
        </is>
      </c>
      <c r="D19" s="4" t="inlineStr">
        <is>
          <t>16:40:00</t>
        </is>
      </c>
      <c r="E19" s="4" t="n"/>
      <c r="F19" s="4" t="n"/>
      <c r="G19" s="4">
        <f>(IF(D19&gt;C19,D19-C19,0))+(IF(F19&gt;E19,F19-E19,0))</f>
        <v/>
      </c>
      <c r="H19" s="4">
        <f>MAX(0, IF(M19="Berufsschule", TIME(0,0,0), IF(G19&gt;=TIME(9,0,0), TIME(0,45,0), IF(G19&gt;=TIME(6,0,0), TIME(0,30,0), TIME(0,0,0)))) - IF(AND(E19&gt;0, D19&gt;0), E19-D19, TIME(0,0,0)))</f>
        <v/>
      </c>
      <c r="I19" s="4">
        <f>IF(G19&gt;0, G19-H19, 0)</f>
        <v/>
      </c>
      <c r="J19" s="4">
        <f>TIME(0,0,0)</f>
        <v/>
      </c>
      <c r="K19" s="4">
        <f>SUMIF($B$2:B19, "Semester", $I$2:I19)</f>
        <v/>
      </c>
      <c r="L19" s="5">
        <f>IF(ROUND(SUMIF($B$2:B19, "Fulltime", $I$2:I19) - SUMIF($B$2:B19, "Fulltime", $J$2:J19), 10)&lt;0, "-" &amp; TEXT(ABS(ROUND(SUMIF($B$2:B19, "Fulltime", $I$2:I19) - SUMIF($B$2:B19, "Fulltime", $J$2:J19), 10)), "[h]:mm:ss"), TEXT(ROUND(SUMIF($B$2:B19, "Fulltime", $I$2:I19) - SUMIF($B$2:B19, "Fulltime", $J$2:J19), 10), "[h]:mm:ss"))</f>
        <v/>
      </c>
      <c r="M19" s="6" t="n"/>
    </row>
    <row r="20">
      <c r="A20" s="2" t="n">
        <v>46043</v>
      </c>
      <c r="B20" s="3" t="inlineStr">
        <is>
          <t>Semester</t>
        </is>
      </c>
      <c r="C20" s="4" t="inlineStr">
        <is>
          <t>10:11:00</t>
        </is>
      </c>
      <c r="D20" s="4" t="inlineStr">
        <is>
          <t>16:07:00</t>
        </is>
      </c>
      <c r="E20" s="4" t="n"/>
      <c r="F20" s="4" t="n"/>
      <c r="G20" s="4">
        <f>(IF(D20&gt;C20,D20-C20,0))+(IF(F20&gt;E20,F20-E20,0))</f>
        <v/>
      </c>
      <c r="H20" s="4">
        <f>MAX(0, IF(M20="Berufsschule", TIME(0,0,0), IF(G20&gt;=TIME(9,0,0), TIME(0,45,0), IF(G20&gt;=TIME(6,0,0), TIME(0,30,0), TIME(0,0,0)))) - IF(AND(E20&gt;0, D20&gt;0), E20-D20, TIME(0,0,0)))</f>
        <v/>
      </c>
      <c r="I20" s="4">
        <f>IF(G20&gt;0, G20-H20, 0)</f>
        <v/>
      </c>
      <c r="J20" s="4">
        <f>TIME(0,0,0)</f>
        <v/>
      </c>
      <c r="K20" s="4">
        <f>SUMIF($B$2:B20, "Semester", $I$2:I20)</f>
        <v/>
      </c>
      <c r="L20" s="5">
        <f>IF(ROUND(SUMIF($B$2:B20, "Fulltime", $I$2:I20) - SUMIF($B$2:B20, "Fulltime", $J$2:J20), 10)&lt;0, "-" &amp; TEXT(ABS(ROUND(SUMIF($B$2:B20, "Fulltime", $I$2:I20) - SUMIF($B$2:B20, "Fulltime", $J$2:J20), 10)), "[h]:mm:ss"), TEXT(ROUND(SUMIF($B$2:B20, "Fulltime", $I$2:I20) - SUMIF($B$2:B20, "Fulltime", $J$2:J20), 10), "[h]:mm:ss"))</f>
        <v/>
      </c>
      <c r="M20" s="6" t="n"/>
    </row>
    <row r="21">
      <c r="A21" s="2" t="n">
        <v>46058</v>
      </c>
      <c r="B21" s="3" t="inlineStr">
        <is>
          <t>Semester</t>
        </is>
      </c>
      <c r="C21" s="4" t="inlineStr">
        <is>
          <t>09:42:00</t>
        </is>
      </c>
      <c r="D21" s="4" t="inlineStr">
        <is>
          <t>17:25:00</t>
        </is>
      </c>
      <c r="E21" s="4" t="n"/>
      <c r="F21" s="4" t="n"/>
      <c r="G21" s="4">
        <f>(IF(D21&gt;C21,D21-C21,0))+(IF(F21&gt;E21,F21-E21,0))</f>
        <v/>
      </c>
      <c r="H21" s="4">
        <f>MAX(0, IF(M21="Berufsschule", TIME(0,0,0), IF(G21&gt;=TIME(9,0,0), TIME(0,45,0), IF(G21&gt;=TIME(6,0,0), TIME(0,30,0), TIME(0,0,0)))) - IF(AND(E21&gt;0, D21&gt;0), E21-D21, TIME(0,0,0)))</f>
        <v/>
      </c>
      <c r="I21" s="4">
        <f>IF(G21&gt;0, G21-H21, 0)</f>
        <v/>
      </c>
      <c r="J21" s="4">
        <f>TIME(0,0,0)</f>
        <v/>
      </c>
      <c r="K21" s="4">
        <f>SUMIF($B$2:B21, "Semester", $I$2:I21)</f>
        <v/>
      </c>
      <c r="L21" s="5">
        <f>IF(ROUND(SUMIF($B$2:B21, "Fulltime", $I$2:I21) - SUMIF($B$2:B21, "Fulltime", $J$2:J21), 10)&lt;0, "-" &amp; TEXT(ABS(ROUND(SUMIF($B$2:B21, "Fulltime", $I$2:I21) - SUMIF($B$2:B21, "Fulltime", $J$2:J21), 10)), "[h]:mm:ss"), TEXT(ROUND(SUMIF($B$2:B21, "Fulltime", $I$2:I21) - SUMIF($B$2:B21, "Fulltime", $J$2:J21), 10), "[h]:mm:ss"))</f>
        <v/>
      </c>
      <c r="M21" s="6" t="n"/>
    </row>
    <row r="22">
      <c r="A22" s="2" t="n">
        <v>46066</v>
      </c>
      <c r="B22" s="3" t="inlineStr">
        <is>
          <t>Semester</t>
        </is>
      </c>
      <c r="C22" s="4" t="inlineStr">
        <is>
          <t>11:19:00</t>
        </is>
      </c>
      <c r="D22" s="4" t="inlineStr">
        <is>
          <t>15:33:00</t>
        </is>
      </c>
      <c r="E22" s="4" t="n"/>
      <c r="F22" s="4" t="n"/>
      <c r="G22" s="4">
        <f>(IF(D22&gt;C22,D22-C22,0))+(IF(F22&gt;E22,F22-E22,0))</f>
        <v/>
      </c>
      <c r="H22" s="4">
        <f>MAX(0, IF(M22="Berufsschule", TIME(0,0,0), IF(G22&gt;=TIME(9,0,0), TIME(0,45,0), IF(G22&gt;=TIME(6,0,0), TIME(0,30,0), TIME(0,0,0)))) - IF(AND(E22&gt;0, D22&gt;0), E22-D22, TIME(0,0,0)))</f>
        <v/>
      </c>
      <c r="I22" s="4">
        <f>IF(G22&gt;0, G22-H22, 0)</f>
        <v/>
      </c>
      <c r="J22" s="4">
        <f>TIME(0,0,0)</f>
        <v/>
      </c>
      <c r="K22" s="4">
        <f>SUMIF($B$2:B22, "Semester", $I$2:I22)</f>
        <v/>
      </c>
      <c r="L22" s="5">
        <f>IF(ROUND(SUMIF($B$2:B22, "Fulltime", $I$2:I22) - SUMIF($B$2:B22, "Fulltime", $J$2:J22), 10)&lt;0, "-" &amp; TEXT(ABS(ROUND(SUMIF($B$2:B22, "Fulltime", $I$2:I22) - SUMIF($B$2:B22, "Fulltime", $J$2:J22), 10)), "[h]:mm:ss"), TEXT(ROUND(SUMIF($B$2:B22, "Fulltime", $I$2:I22) - SUMIF($B$2:B22, "Fulltime", $J$2:J22), 10), "[h]:mm:ss"))</f>
        <v/>
      </c>
      <c r="M22" s="6" t="n"/>
    </row>
    <row r="23">
      <c r="A23" s="2" t="n">
        <v>46069</v>
      </c>
      <c r="B23" s="7" t="inlineStr">
        <is>
          <t>Fulltime</t>
        </is>
      </c>
      <c r="C23" s="4" t="inlineStr">
        <is>
          <t>10:03:00</t>
        </is>
      </c>
      <c r="D23" s="4" t="inlineStr">
        <is>
          <t>11:59:00</t>
        </is>
      </c>
      <c r="E23" s="4" t="inlineStr">
        <is>
          <t>12:33:00</t>
        </is>
      </c>
      <c r="F23" s="4" t="inlineStr">
        <is>
          <t>18:32:00</t>
        </is>
      </c>
      <c r="G23" s="4">
        <f>(IF(D23&gt;C23,D23-C23,0))+(IF(F23&gt;E23,F23-E23,0))</f>
        <v/>
      </c>
      <c r="H23" s="4">
        <f>MAX(0, IF(M23="Berufsschule", TIME(0,0,0), IF(G23&gt;=TIME(9,0,0), TIME(0,45,0), IF(G23&gt;=TIME(6,0,0), TIME(0,30,0), TIME(0,0,0)))) - IF(AND(E23&gt;0, D23&gt;0), E23-D23, TIME(0,0,0)))</f>
        <v/>
      </c>
      <c r="I23" s="4">
        <f>IF(G23&gt;0, G23-H23, 0)</f>
        <v/>
      </c>
      <c r="J23" s="4">
        <f>TIME(8,0,0)</f>
        <v/>
      </c>
      <c r="K23" s="4">
        <f>SUMIF($B$2:B23, "Semester", $I$2:I23)</f>
        <v/>
      </c>
      <c r="L23" s="5">
        <f>IF(ROUND(SUMIF($B$2:B23, "Fulltime", $I$2:I23) - SUMIF($B$2:B23, "Fulltime", $J$2:J23), 10)&lt;0, "-" &amp; TEXT(ABS(ROUND(SUMIF($B$2:B23, "Fulltime", $I$2:I23) - SUMIF($B$2:B23, "Fulltime", $J$2:J23), 10)), "[h]:mm:ss"), TEXT(ROUND(SUMIF($B$2:B23, "Fulltime", $I$2:I23) - SUMIF($B$2:B23, "Fulltime", $J$2:J23), 10), "[h]:mm:ss"))</f>
        <v/>
      </c>
      <c r="M23" s="6" t="n"/>
    </row>
    <row r="24">
      <c r="A24" s="2" t="n">
        <v>46070</v>
      </c>
      <c r="B24" s="7" t="inlineStr">
        <is>
          <t>Fulltime</t>
        </is>
      </c>
      <c r="C24" s="4" t="inlineStr">
        <is>
          <t>09:16:00</t>
        </is>
      </c>
      <c r="D24" s="4" t="inlineStr">
        <is>
          <t>11:59:00</t>
        </is>
      </c>
      <c r="E24" s="4" t="inlineStr">
        <is>
          <t>12:30:00</t>
        </is>
      </c>
      <c r="F24" s="4" t="inlineStr">
        <is>
          <t>18:00:00</t>
        </is>
      </c>
      <c r="G24" s="4">
        <f>(IF(D24&gt;C24,D24-C24,0))+(IF(F24&gt;E24,F24-E24,0))</f>
        <v/>
      </c>
      <c r="H24" s="4">
        <f>MAX(0, IF(M24="Berufsschule", TIME(0,0,0), IF(G24&gt;=TIME(9,0,0), TIME(0,45,0), IF(G24&gt;=TIME(6,0,0), TIME(0,30,0), TIME(0,0,0)))) - IF(AND(E24&gt;0, D24&gt;0), E24-D24, TIME(0,0,0)))</f>
        <v/>
      </c>
      <c r="I24" s="4">
        <f>IF(G24&gt;0, G24-H24, 0)</f>
        <v/>
      </c>
      <c r="J24" s="4">
        <f>TIME(8,0,0)</f>
        <v/>
      </c>
      <c r="K24" s="4">
        <f>SUMIF($B$2:B24, "Semester", $I$2:I24)</f>
        <v/>
      </c>
      <c r="L24" s="5">
        <f>IF(ROUND(SUMIF($B$2:B24, "Fulltime", $I$2:I24) - SUMIF($B$2:B24, "Fulltime", $J$2:J24), 10)&lt;0, "-" &amp; TEXT(ABS(ROUND(SUMIF($B$2:B24, "Fulltime", $I$2:I24) - SUMIF($B$2:B24, "Fulltime", $J$2:J24), 10)), "[h]:mm:ss"), TEXT(ROUND(SUMIF($B$2:B24, "Fulltime", $I$2:I24) - SUMIF($B$2:B24, "Fulltime", $J$2:J24), 10), "[h]:mm:ss"))</f>
        <v/>
      </c>
      <c r="M24" s="6" t="n"/>
    </row>
    <row r="25">
      <c r="A25" s="2" t="n">
        <v>46071</v>
      </c>
      <c r="B25" s="7" t="inlineStr">
        <is>
          <t>Fulltime</t>
        </is>
      </c>
      <c r="C25" s="4" t="inlineStr">
        <is>
          <t>08:30:00</t>
        </is>
      </c>
      <c r="D25" s="4" t="inlineStr">
        <is>
          <t>12:00:00</t>
        </is>
      </c>
      <c r="E25" s="4" t="inlineStr">
        <is>
          <t>12:29:00</t>
        </is>
      </c>
      <c r="F25" s="4" t="inlineStr">
        <is>
          <t>16:31:00</t>
        </is>
      </c>
      <c r="G25" s="4">
        <f>(IF(D25&gt;C25,D25-C25,0))+(IF(F25&gt;E25,F25-E25,0))</f>
        <v/>
      </c>
      <c r="H25" s="4">
        <f>MAX(0, IF(M25="Berufsschule", TIME(0,0,0), IF(G25&gt;=TIME(9,0,0), TIME(0,45,0), IF(G25&gt;=TIME(6,0,0), TIME(0,30,0), TIME(0,0,0)))) - IF(AND(E25&gt;0, D25&gt;0), E25-D25, TIME(0,0,0)))</f>
        <v/>
      </c>
      <c r="I25" s="4">
        <f>IF(G25&gt;0, G25-H25, 0)</f>
        <v/>
      </c>
      <c r="J25" s="4">
        <f>TIME(8,0,0)</f>
        <v/>
      </c>
      <c r="K25" s="4">
        <f>SUMIF($B$2:B25, "Semester", $I$2:I25)</f>
        <v/>
      </c>
      <c r="L25" s="5">
        <f>IF(ROUND(SUMIF($B$2:B25, "Fulltime", $I$2:I25) - SUMIF($B$2:B25, "Fulltime", $J$2:J25), 10)&lt;0, "-" &amp; TEXT(ABS(ROUND(SUMIF($B$2:B25, "Fulltime", $I$2:I25) - SUMIF($B$2:B25, "Fulltime", $J$2:J25), 10)), "[h]:mm:ss"), TEXT(ROUND(SUMIF($B$2:B25, "Fulltime", $I$2:I25) - SUMIF($B$2:B25, "Fulltime", $J$2:J25), 10), "[h]:mm:ss"))</f>
        <v/>
      </c>
      <c r="M25" s="6" t="n"/>
    </row>
    <row r="26">
      <c r="A26" s="2" t="n">
        <v>46141</v>
      </c>
      <c r="B26" s="3" t="inlineStr">
        <is>
          <t>Semester</t>
        </is>
      </c>
      <c r="C26" s="4" t="inlineStr">
        <is>
          <t>09:27:00</t>
        </is>
      </c>
      <c r="D26" s="4" t="inlineStr">
        <is>
          <t>15:28:00</t>
        </is>
      </c>
      <c r="E26" s="4" t="n"/>
      <c r="F26" s="4" t="n"/>
      <c r="G26" s="4">
        <f>(IF(D26&gt;C26,D26-C26,0))+(IF(F26&gt;E26,F26-E26,0))</f>
        <v/>
      </c>
      <c r="H26" s="4">
        <f>MAX(0, IF(M26="Berufsschule", TIME(0,0,0), IF(G26&gt;=TIME(9,0,0), TIME(0,45,0), IF(G26&gt;=TIME(6,0,0), TIME(0,30,0), TIME(0,0,0)))) - IF(AND(E26&gt;0, D26&gt;0), E26-D26, TIME(0,0,0)))</f>
        <v/>
      </c>
      <c r="I26" s="4">
        <f>IF(G26&gt;0, G26-H26, 0)</f>
        <v/>
      </c>
      <c r="J26" s="4">
        <f>TIME(0,0,0)</f>
        <v/>
      </c>
      <c r="K26" s="4">
        <f>SUMIF($B$2:B26, "Semester", $I$2:I26)</f>
        <v/>
      </c>
      <c r="L26" s="5">
        <f>IF(ROUND(SUMIF($B$2:B26, "Fulltime", $I$2:I26) - SUMIF($B$2:B26, "Fulltime", $J$2:J26), 10)&lt;0, "-" &amp; TEXT(ABS(ROUND(SUMIF($B$2:B26, "Fulltime", $I$2:I26) - SUMIF($B$2:B26, "Fulltime", $J$2:J26), 10)), "[h]:mm:ss"), TEXT(ROUND(SUMIF($B$2:B26, "Fulltime", $I$2:I26) - SUMIF($B$2:B26, "Fulltime", $J$2:J26), 10), "[h]:mm:ss"))</f>
        <v/>
      </c>
      <c r="M26" s="6" t="n"/>
    </row>
    <row r="27">
      <c r="A27" s="2" t="n">
        <v>46155</v>
      </c>
      <c r="B27" s="3" t="inlineStr">
        <is>
          <t>Semester</t>
        </is>
      </c>
      <c r="C27" s="4" t="inlineStr">
        <is>
          <t>08:38:00</t>
        </is>
      </c>
      <c r="D27" s="4" t="inlineStr">
        <is>
          <t>16:05:00</t>
        </is>
      </c>
      <c r="E27" s="4" t="n"/>
      <c r="F27" s="4" t="n"/>
      <c r="G27" s="4">
        <f>(IF(D27&gt;C27,D27-C27,0))+(IF(F27&gt;E27,F27-E27,0))</f>
        <v/>
      </c>
      <c r="H27" s="4">
        <f>MAX(0, IF(M27="Berufsschule", TIME(0,0,0), IF(G27&gt;=TIME(9,0,0), TIME(0,45,0), IF(G27&gt;=TIME(6,0,0), TIME(0,30,0), TIME(0,0,0)))) - IF(AND(E27&gt;0, D27&gt;0), E27-D27, TIME(0,0,0)))</f>
        <v/>
      </c>
      <c r="I27" s="4">
        <f>IF(G27&gt;0, G27-H27, 0)</f>
        <v/>
      </c>
      <c r="J27" s="4">
        <f>TIME(0,0,0)</f>
        <v/>
      </c>
      <c r="K27" s="4">
        <f>SUMIF($B$2:B27, "Semester", $I$2:I27)</f>
        <v/>
      </c>
      <c r="L27" s="5">
        <f>IF(ROUND(SUMIF($B$2:B27, "Fulltime", $I$2:I27) - SUMIF($B$2:B27, "Fulltime", $J$2:J27), 10)&lt;0, "-" &amp; TEXT(ABS(ROUND(SUMIF($B$2:B27, "Fulltime", $I$2:I27) - SUMIF($B$2:B27, "Fulltime", $J$2:J27), 10)), "[h]:mm:ss"), TEXT(ROUND(SUMIF($B$2:B27, "Fulltime", $I$2:I27) - SUMIF($B$2:B27, "Fulltime", $J$2:J27), 10), "[h]:mm:ss"))</f>
        <v/>
      </c>
      <c r="M27" s="6" t="n"/>
    </row>
    <row r="28">
      <c r="A28" s="2" t="n">
        <v>46162</v>
      </c>
      <c r="B28" s="3" t="inlineStr">
        <is>
          <t>Semester</t>
        </is>
      </c>
      <c r="C28" s="4" t="inlineStr">
        <is>
          <t>09:36:00</t>
        </is>
      </c>
      <c r="D28" s="4" t="inlineStr">
        <is>
          <t>15:14:00</t>
        </is>
      </c>
      <c r="E28" s="4" t="n"/>
      <c r="F28" s="4" t="n"/>
      <c r="G28" s="4">
        <f>(IF(D28&gt;C28,D28-C28,0))+(IF(F28&gt;E28,F28-E28,0))</f>
        <v/>
      </c>
      <c r="H28" s="4">
        <f>MAX(0, IF(M28="Berufsschule", TIME(0,0,0), IF(G28&gt;=TIME(9,0,0), TIME(0,45,0), IF(G28&gt;=TIME(6,0,0), TIME(0,30,0), TIME(0,0,0)))) - IF(AND(E28&gt;0, D28&gt;0), E28-D28, TIME(0,0,0)))</f>
        <v/>
      </c>
      <c r="I28" s="4">
        <f>IF(G28&gt;0, G28-H28, 0)</f>
        <v/>
      </c>
      <c r="J28" s="4">
        <f>TIME(0,0,0)</f>
        <v/>
      </c>
      <c r="K28" s="4">
        <f>SUMIF($B$2:B28, "Semester", $I$2:I28)</f>
        <v/>
      </c>
      <c r="L28" s="5">
        <f>IF(ROUND(SUMIF($B$2:B28, "Fulltime", $I$2:I28) - SUMIF($B$2:B28, "Fulltime", $J$2:J28), 10)&lt;0, "-" &amp; TEXT(ABS(ROUND(SUMIF($B$2:B28, "Fulltime", $I$2:I28) - SUMIF($B$2:B28, "Fulltime", $J$2:J28), 10)), "[h]:mm:ss"), TEXT(ROUND(SUMIF($B$2:B28, "Fulltime", $I$2:I28) - SUMIF($B$2:B28, "Fulltime", $J$2:J28), 10), "[h]:mm:ss"))</f>
        <v/>
      </c>
      <c r="M28" s="6" t="n"/>
    </row>
    <row r="29">
      <c r="A29" s="2" t="n">
        <v>46170</v>
      </c>
      <c r="B29" s="3" t="inlineStr">
        <is>
          <t>Semester</t>
        </is>
      </c>
      <c r="C29" s="4" t="inlineStr">
        <is>
          <t>10:10:00</t>
        </is>
      </c>
      <c r="D29" s="4" t="inlineStr">
        <is>
          <t>14:11:00</t>
        </is>
      </c>
      <c r="E29" s="4" t="n"/>
      <c r="F29" s="4" t="n"/>
      <c r="G29" s="4">
        <f>(IF(D29&gt;C29,D29-C29,0))+(IF(F29&gt;E29,F29-E29,0))</f>
        <v/>
      </c>
      <c r="H29" s="4">
        <f>MAX(0, IF(M29="Berufsschule", TIME(0,0,0), IF(G29&gt;=TIME(9,0,0), TIME(0,45,0), IF(G29&gt;=TIME(6,0,0), TIME(0,30,0), TIME(0,0,0)))) - IF(AND(E29&gt;0, D29&gt;0), E29-D29, TIME(0,0,0)))</f>
        <v/>
      </c>
      <c r="I29" s="4">
        <f>IF(G29&gt;0, G29-H29, 0)</f>
        <v/>
      </c>
      <c r="J29" s="4">
        <f>TIME(0,0,0)</f>
        <v/>
      </c>
      <c r="K29" s="4">
        <f>SUMIF($B$2:B29, "Semester", $I$2:I29)</f>
        <v/>
      </c>
      <c r="L29" s="5">
        <f>IF(ROUND(SUMIF($B$2:B29, "Fulltime", $I$2:I29) - SUMIF($B$2:B29, "Fulltime", $J$2:J29), 10)&lt;0, "-" &amp; TEXT(ABS(ROUND(SUMIF($B$2:B29, "Fulltime", $I$2:I29) - SUMIF($B$2:B29, "Fulltime", $J$2:J29), 10)), "[h]:mm:ss"), TEXT(ROUND(SUMIF($B$2:B29, "Fulltime", $I$2:I29) - SUMIF($B$2:B29, "Fulltime", $J$2:J29), 10), "[h]:mm:ss"))</f>
        <v/>
      </c>
      <c r="M29" s="6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</cols>
  <sheetData>
    <row r="1">
      <c r="A1" s="8" t="inlineStr">
        <is>
          <t>Semester Target &amp; Pace</t>
        </is>
      </c>
    </row>
    <row r="2">
      <c r="A2" s="9" t="inlineStr">
        <is>
          <t>Target Hours (Total)</t>
        </is>
      </c>
      <c r="B2" s="10" t="n">
        <v>10</v>
      </c>
    </row>
    <row r="3">
      <c r="A3" s="9" t="inlineStr">
        <is>
          <t>Worked Hours</t>
        </is>
      </c>
      <c r="B3" s="10">
        <f>SUMIFS('Work Hours'!I2:I29, 'Work Hours'!B2:B29, "Semester", 'Work Hours'!A2:A29, "&gt;="&amp;DATE(2025,10,1))</f>
        <v/>
      </c>
    </row>
    <row r="4">
      <c r="A4" s="9" t="inlineStr">
        <is>
          <t>Remaining Hours</t>
        </is>
      </c>
      <c r="B4" s="10">
        <f>B2-B3</f>
        <v/>
      </c>
    </row>
    <row r="5">
      <c r="A5" s="9" t="inlineStr">
        <is>
          <t>Remaining Weeks</t>
        </is>
      </c>
      <c r="B5" s="11" t="n">
        <v>9</v>
      </c>
    </row>
    <row r="6">
      <c r="A6" s="9" t="inlineStr">
        <is>
          <t>Required Pace / Wk</t>
        </is>
      </c>
      <c r="B6" s="10">
        <f>IF(B5&gt;0, B4/B5, 0)</f>
        <v/>
      </c>
    </row>
    <row r="7">
      <c r="A7" s="9" t="inlineStr">
        <is>
          <t>Current Deficit</t>
        </is>
      </c>
      <c r="B7" s="10">
        <f>IF(B5&gt;0, (((39.0-B5)*(B2/39.0)) - B3), 0)</f>
        <v/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2026-05-29T09:54:16Z</dcterms:created>
  <dcterms:modified xsi:type="dcterms:W3CDTF">2026-05-29T09:54:16Z</dcterms:modified>
</cp:coreProperties>
</file>